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96" windowWidth="9720" windowHeight="8175" activeTab="1"/>
  </bookViews>
  <sheets>
    <sheet name="Sheet1" sheetId="1" r:id="rId1"/>
    <sheet name="2018日常新" sheetId="2" r:id="rId2"/>
  </sheets>
  <definedNames>
    <definedName name="_xlnm.Print_Titles" localSheetId="1">'2018日常新'!$1:$4</definedName>
  </definedNames>
  <calcPr fullCalcOnLoad="1"/>
</workbook>
</file>

<file path=xl/sharedStrings.xml><?xml version="1.0" encoding="utf-8"?>
<sst xmlns="http://schemas.openxmlformats.org/spreadsheetml/2006/main" count="170" uniqueCount="93">
  <si>
    <t>日常公用经费</t>
  </si>
  <si>
    <t>学生实习实验费</t>
  </si>
  <si>
    <t>外语系</t>
  </si>
  <si>
    <t>建筑工程系</t>
  </si>
  <si>
    <t>附件表一</t>
  </si>
  <si>
    <t>福建船政交通职业学院日常公用（含实习经费）经费预算</t>
  </si>
  <si>
    <t>管理费开支</t>
  </si>
  <si>
    <t>(2018年)</t>
  </si>
  <si>
    <t>系主任</t>
  </si>
  <si>
    <t>系主任、分管领导</t>
  </si>
  <si>
    <t>112</t>
  </si>
  <si>
    <t>113</t>
  </si>
  <si>
    <t>机械工程系</t>
  </si>
  <si>
    <t>114</t>
  </si>
  <si>
    <t>轮机工程系</t>
  </si>
  <si>
    <t>小计</t>
  </si>
  <si>
    <t>102</t>
  </si>
  <si>
    <t>公共教学部</t>
  </si>
  <si>
    <t>115</t>
  </si>
  <si>
    <t>思政部门</t>
  </si>
  <si>
    <t>日常公用经费</t>
  </si>
  <si>
    <t>思政专项</t>
  </si>
  <si>
    <t>106</t>
  </si>
  <si>
    <t>继续教育部</t>
  </si>
  <si>
    <t>管理费开支</t>
  </si>
  <si>
    <t>201</t>
  </si>
  <si>
    <t>学院2018/年日常公用（含实习经费）经费预算表</t>
  </si>
  <si>
    <t>单位：万元</t>
  </si>
  <si>
    <t>部门代码</t>
  </si>
  <si>
    <t>系部名称</t>
  </si>
  <si>
    <t>项目名称</t>
  </si>
  <si>
    <t>学生人数编制数</t>
  </si>
  <si>
    <t>标准生均</t>
  </si>
  <si>
    <t>经费额度</t>
  </si>
  <si>
    <t>12%</t>
  </si>
  <si>
    <t>88%</t>
  </si>
  <si>
    <t>系部经费额度</t>
  </si>
  <si>
    <t>党委会决定</t>
  </si>
  <si>
    <t>授权审批人签字</t>
  </si>
  <si>
    <t>101</t>
  </si>
  <si>
    <t>管理工程系</t>
  </si>
  <si>
    <t>系主任</t>
  </si>
  <si>
    <t>系主任、分管领导</t>
  </si>
  <si>
    <t>103</t>
  </si>
  <si>
    <t>汽车运用工程系</t>
  </si>
  <si>
    <t>日常公用经费</t>
  </si>
  <si>
    <t>学生实习实验费</t>
  </si>
  <si>
    <t>104</t>
  </si>
  <si>
    <t>道路工程系</t>
  </si>
  <si>
    <t>105</t>
  </si>
  <si>
    <t>航海工程系</t>
  </si>
  <si>
    <t>107</t>
  </si>
  <si>
    <t>信息工程系</t>
  </si>
  <si>
    <t>108</t>
  </si>
  <si>
    <t>安全技术与环境工程系</t>
  </si>
  <si>
    <t>图书馆</t>
  </si>
  <si>
    <t>部门主管</t>
  </si>
  <si>
    <t>202</t>
  </si>
  <si>
    <t>学生管理处</t>
  </si>
  <si>
    <t>203</t>
  </si>
  <si>
    <t>团委</t>
  </si>
  <si>
    <t>204</t>
  </si>
  <si>
    <t>教务处</t>
  </si>
  <si>
    <t>205</t>
  </si>
  <si>
    <t>现代教育技术与网络中心</t>
  </si>
  <si>
    <t>208</t>
  </si>
  <si>
    <t>职业技能鉴定中心</t>
  </si>
  <si>
    <t>209</t>
  </si>
  <si>
    <t>实训中心</t>
  </si>
  <si>
    <t>210</t>
  </si>
  <si>
    <t>船政文化研究所</t>
  </si>
  <si>
    <t>301</t>
  </si>
  <si>
    <t>党委工作部</t>
  </si>
  <si>
    <t>302</t>
  </si>
  <si>
    <t>工会</t>
  </si>
  <si>
    <t>303</t>
  </si>
  <si>
    <t>纪检监察审计处</t>
  </si>
  <si>
    <t>304</t>
  </si>
  <si>
    <t>院长办公室</t>
  </si>
  <si>
    <t>305</t>
  </si>
  <si>
    <t>机关党总支</t>
  </si>
  <si>
    <t>306</t>
  </si>
  <si>
    <t>人事处</t>
  </si>
  <si>
    <t>307</t>
  </si>
  <si>
    <t>财务处</t>
  </si>
  <si>
    <t>401</t>
  </si>
  <si>
    <t>后勤管理处</t>
  </si>
  <si>
    <t>合计</t>
  </si>
  <si>
    <t>思政经费</t>
  </si>
  <si>
    <t>109</t>
  </si>
  <si>
    <t>交通经济系</t>
  </si>
  <si>
    <t>111</t>
  </si>
  <si>
    <t>2018年审批数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</si>
</sst>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);\(#,##0.00\)"/>
    <numFmt numFmtId="185" formatCode="#,##0.00_ "/>
    <numFmt numFmtId="186" formatCode="#,##0.00;[Red]#,##0.00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_);\(#,##0.000\)"/>
    <numFmt numFmtId="193" formatCode="0.0000_ "/>
    <numFmt numFmtId="194" formatCode="#,##0.00_);[Red]\(#,##0.00\)"/>
    <numFmt numFmtId="195" formatCode="&quot;￥&quot;#,##0.00;[Red]&quot;￥&quot;#,##0.00"/>
    <numFmt numFmtId="196" formatCode="0.00_);\(0.00\)"/>
    <numFmt numFmtId="197" formatCode="yyyy\-mm\-dd\ h:mm:ss"/>
  </numFmts>
  <fonts count="43">
    <font>
      <sz val="12"/>
      <name val="宋体"/>
      <family val="0"/>
    </font>
    <font>
      <sz val="9"/>
      <name val="宋体"/>
      <family val="0"/>
    </font>
    <font>
      <sz val="40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184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184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193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41" fillId="0" borderId="10" xfId="0" applyFont="1" applyFill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/>
    </xf>
    <xf numFmtId="184" fontId="40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84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4">
      <selection activeCell="A7" sqref="A7"/>
    </sheetView>
  </sheetViews>
  <sheetFormatPr defaultColWidth="9.00390625" defaultRowHeight="14.25"/>
  <cols>
    <col min="1" max="1" width="173.25390625" style="0" customWidth="1"/>
  </cols>
  <sheetData>
    <row r="1" ht="26.25" customHeight="1">
      <c r="A1" t="s">
        <v>4</v>
      </c>
    </row>
    <row r="2" ht="47.25" customHeight="1"/>
    <row r="3" ht="108.75" customHeight="1"/>
    <row r="4" ht="72" customHeight="1">
      <c r="A4" s="1" t="s">
        <v>5</v>
      </c>
    </row>
    <row r="5" ht="40.5" customHeight="1"/>
    <row r="6" ht="45" customHeight="1">
      <c r="A6" s="2" t="s">
        <v>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9.625" style="9" customWidth="1"/>
    <col min="2" max="2" width="20.25390625" style="26" customWidth="1"/>
    <col min="3" max="3" width="20.75390625" style="9" customWidth="1"/>
    <col min="4" max="4" width="13.375" style="9" customWidth="1"/>
    <col min="5" max="5" width="12.875" style="9" customWidth="1"/>
    <col min="6" max="6" width="11.875" style="10" customWidth="1"/>
    <col min="7" max="7" width="8.625" style="10" customWidth="1"/>
    <col min="8" max="8" width="11.00390625" style="10" customWidth="1"/>
    <col min="9" max="9" width="12.375" style="10" customWidth="1"/>
    <col min="10" max="10" width="12.625" style="10" customWidth="1"/>
    <col min="11" max="11" width="11.375" style="10" hidden="1" customWidth="1"/>
    <col min="12" max="12" width="23.75390625" style="9" customWidth="1"/>
    <col min="13" max="13" width="17.375" style="7" bestFit="1" customWidth="1"/>
    <col min="14" max="16384" width="9.00390625" style="7" customWidth="1"/>
  </cols>
  <sheetData>
    <row r="1" spans="1:2" ht="27" customHeight="1">
      <c r="A1" s="34"/>
      <c r="B1" s="34"/>
    </row>
    <row r="2" spans="1:12" ht="31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27</v>
      </c>
    </row>
    <row r="4" spans="1:12" s="17" customFormat="1" ht="35.25" customHeight="1">
      <c r="A4" s="13" t="s">
        <v>28</v>
      </c>
      <c r="B4" s="8" t="s">
        <v>29</v>
      </c>
      <c r="C4" s="14" t="s">
        <v>30</v>
      </c>
      <c r="D4" s="14" t="s">
        <v>31</v>
      </c>
      <c r="E4" s="14" t="s">
        <v>32</v>
      </c>
      <c r="F4" s="15" t="s">
        <v>33</v>
      </c>
      <c r="G4" s="13" t="s">
        <v>34</v>
      </c>
      <c r="H4" s="13" t="s">
        <v>35</v>
      </c>
      <c r="I4" s="15" t="s">
        <v>36</v>
      </c>
      <c r="J4" s="15" t="s">
        <v>92</v>
      </c>
      <c r="K4" s="15" t="s">
        <v>37</v>
      </c>
      <c r="L4" s="16" t="s">
        <v>38</v>
      </c>
    </row>
    <row r="5" spans="1:12" ht="19.5" customHeight="1">
      <c r="A5" s="29" t="s">
        <v>39</v>
      </c>
      <c r="B5" s="31" t="s">
        <v>40</v>
      </c>
      <c r="C5" s="4" t="s">
        <v>0</v>
      </c>
      <c r="D5" s="5">
        <v>1296</v>
      </c>
      <c r="E5" s="5">
        <v>0.005</v>
      </c>
      <c r="F5" s="6">
        <f aca="true" t="shared" si="0" ref="F5:F26">D5*E5</f>
        <v>6.48</v>
      </c>
      <c r="G5" s="6">
        <f>F5*12%</f>
        <v>0.7776000000000001</v>
      </c>
      <c r="H5" s="6">
        <f aca="true" t="shared" si="1" ref="H5:H18">F5-G5</f>
        <v>5.702400000000001</v>
      </c>
      <c r="I5" s="6">
        <f aca="true" t="shared" si="2" ref="I5:I26">H5</f>
        <v>5.702400000000001</v>
      </c>
      <c r="J5" s="6">
        <f aca="true" t="shared" si="3" ref="J5:J28">I5</f>
        <v>5.702400000000001</v>
      </c>
      <c r="K5" s="6">
        <v>5.6012</v>
      </c>
      <c r="L5" s="5" t="s">
        <v>41</v>
      </c>
    </row>
    <row r="6" spans="1:12" ht="19.5" customHeight="1">
      <c r="A6" s="29"/>
      <c r="B6" s="31"/>
      <c r="C6" s="4" t="s">
        <v>1</v>
      </c>
      <c r="D6" s="5">
        <v>1296</v>
      </c>
      <c r="E6" s="5">
        <v>0.003</v>
      </c>
      <c r="F6" s="6">
        <f t="shared" si="0"/>
        <v>3.888</v>
      </c>
      <c r="G6" s="6"/>
      <c r="H6" s="6">
        <f t="shared" si="1"/>
        <v>3.888</v>
      </c>
      <c r="I6" s="6">
        <f t="shared" si="2"/>
        <v>3.888</v>
      </c>
      <c r="J6" s="6">
        <f t="shared" si="3"/>
        <v>3.888</v>
      </c>
      <c r="K6" s="6">
        <v>3.819</v>
      </c>
      <c r="L6" s="5" t="s">
        <v>42</v>
      </c>
    </row>
    <row r="7" spans="1:12" ht="19.5" customHeight="1">
      <c r="A7" s="29" t="s">
        <v>43</v>
      </c>
      <c r="B7" s="28" t="s">
        <v>44</v>
      </c>
      <c r="C7" s="4" t="s">
        <v>45</v>
      </c>
      <c r="D7" s="5">
        <v>1538</v>
      </c>
      <c r="E7" s="5">
        <v>0.005</v>
      </c>
      <c r="F7" s="6">
        <f t="shared" si="0"/>
        <v>7.69</v>
      </c>
      <c r="G7" s="6">
        <f>F7*12%</f>
        <v>0.9228000000000001</v>
      </c>
      <c r="H7" s="6">
        <f t="shared" si="1"/>
        <v>6.767200000000001</v>
      </c>
      <c r="I7" s="6">
        <f t="shared" si="2"/>
        <v>6.767200000000001</v>
      </c>
      <c r="J7" s="6">
        <f>I7</f>
        <v>6.767200000000001</v>
      </c>
      <c r="K7" s="6">
        <v>6.9564</v>
      </c>
      <c r="L7" s="5" t="s">
        <v>41</v>
      </c>
    </row>
    <row r="8" spans="1:12" ht="19.5" customHeight="1">
      <c r="A8" s="29"/>
      <c r="B8" s="28"/>
      <c r="C8" s="18" t="s">
        <v>46</v>
      </c>
      <c r="D8" s="5">
        <v>1538</v>
      </c>
      <c r="E8" s="5">
        <v>0.008</v>
      </c>
      <c r="F8" s="6">
        <f t="shared" si="0"/>
        <v>12.304</v>
      </c>
      <c r="G8" s="6"/>
      <c r="H8" s="6">
        <f t="shared" si="1"/>
        <v>12.304</v>
      </c>
      <c r="I8" s="6">
        <f t="shared" si="2"/>
        <v>12.304</v>
      </c>
      <c r="J8" s="6">
        <f t="shared" si="3"/>
        <v>12.304</v>
      </c>
      <c r="K8" s="6">
        <v>12.648</v>
      </c>
      <c r="L8" s="5" t="s">
        <v>42</v>
      </c>
    </row>
    <row r="9" spans="1:12" ht="19.5" customHeight="1">
      <c r="A9" s="29" t="s">
        <v>47</v>
      </c>
      <c r="B9" s="31" t="s">
        <v>48</v>
      </c>
      <c r="C9" s="18" t="s">
        <v>0</v>
      </c>
      <c r="D9" s="5">
        <v>1479</v>
      </c>
      <c r="E9" s="5">
        <v>0.005</v>
      </c>
      <c r="F9" s="6">
        <f t="shared" si="0"/>
        <v>7.3950000000000005</v>
      </c>
      <c r="G9" s="6">
        <f>F9*12%</f>
        <v>0.8874000000000001</v>
      </c>
      <c r="H9" s="6">
        <f t="shared" si="1"/>
        <v>6.5076</v>
      </c>
      <c r="I9" s="6">
        <f t="shared" si="2"/>
        <v>6.5076</v>
      </c>
      <c r="J9" s="6">
        <f t="shared" si="3"/>
        <v>6.5076</v>
      </c>
      <c r="K9" s="6">
        <v>6.6484</v>
      </c>
      <c r="L9" s="5" t="s">
        <v>41</v>
      </c>
    </row>
    <row r="10" spans="1:12" ht="19.5" customHeight="1">
      <c r="A10" s="29"/>
      <c r="B10" s="31"/>
      <c r="C10" s="18" t="s">
        <v>1</v>
      </c>
      <c r="D10" s="5">
        <v>1479</v>
      </c>
      <c r="E10" s="5">
        <v>0.008</v>
      </c>
      <c r="F10" s="6">
        <f t="shared" si="0"/>
        <v>11.832</v>
      </c>
      <c r="G10" s="6"/>
      <c r="H10" s="6">
        <f t="shared" si="1"/>
        <v>11.832</v>
      </c>
      <c r="I10" s="6">
        <f t="shared" si="2"/>
        <v>11.832</v>
      </c>
      <c r="J10" s="6">
        <f t="shared" si="3"/>
        <v>11.832</v>
      </c>
      <c r="K10" s="6">
        <v>12.088000000000001</v>
      </c>
      <c r="L10" s="5" t="s">
        <v>42</v>
      </c>
    </row>
    <row r="11" spans="1:12" ht="19.5" customHeight="1">
      <c r="A11" s="29" t="s">
        <v>49</v>
      </c>
      <c r="B11" s="31" t="s">
        <v>50</v>
      </c>
      <c r="C11" s="18" t="s">
        <v>0</v>
      </c>
      <c r="D11" s="5">
        <v>654</v>
      </c>
      <c r="E11" s="5">
        <v>0.005</v>
      </c>
      <c r="F11" s="6">
        <f t="shared" si="0"/>
        <v>3.27</v>
      </c>
      <c r="G11" s="6">
        <f>F11*12%</f>
        <v>0.39239999999999997</v>
      </c>
      <c r="H11" s="6">
        <f t="shared" si="1"/>
        <v>2.8776</v>
      </c>
      <c r="I11" s="6">
        <f t="shared" si="2"/>
        <v>2.8776</v>
      </c>
      <c r="J11" s="6">
        <f t="shared" si="3"/>
        <v>2.8776</v>
      </c>
      <c r="K11" s="6">
        <v>2.882</v>
      </c>
      <c r="L11" s="5" t="s">
        <v>41</v>
      </c>
    </row>
    <row r="12" spans="1:12" ht="19.5" customHeight="1">
      <c r="A12" s="29"/>
      <c r="B12" s="31"/>
      <c r="C12" s="18" t="s">
        <v>1</v>
      </c>
      <c r="D12" s="5">
        <v>654</v>
      </c>
      <c r="E12" s="5">
        <v>0.008</v>
      </c>
      <c r="F12" s="6">
        <f t="shared" si="0"/>
        <v>5.232</v>
      </c>
      <c r="G12" s="6"/>
      <c r="H12" s="6">
        <f t="shared" si="1"/>
        <v>5.232</v>
      </c>
      <c r="I12" s="6">
        <f t="shared" si="2"/>
        <v>5.232</v>
      </c>
      <c r="J12" s="6">
        <f t="shared" si="3"/>
        <v>5.232</v>
      </c>
      <c r="K12" s="6">
        <v>5.24</v>
      </c>
      <c r="L12" s="5" t="s">
        <v>42</v>
      </c>
    </row>
    <row r="13" spans="1:12" ht="19.5" customHeight="1">
      <c r="A13" s="29" t="s">
        <v>51</v>
      </c>
      <c r="B13" s="31" t="s">
        <v>52</v>
      </c>
      <c r="C13" s="18" t="s">
        <v>0</v>
      </c>
      <c r="D13" s="5">
        <v>1112</v>
      </c>
      <c r="E13" s="5">
        <v>0.005</v>
      </c>
      <c r="F13" s="6">
        <f t="shared" si="0"/>
        <v>5.5600000000000005</v>
      </c>
      <c r="G13" s="6">
        <f>F13*12%</f>
        <v>0.6672</v>
      </c>
      <c r="H13" s="6">
        <f t="shared" si="1"/>
        <v>4.8928</v>
      </c>
      <c r="I13" s="6">
        <f t="shared" si="2"/>
        <v>4.8928</v>
      </c>
      <c r="J13" s="6">
        <f t="shared" si="3"/>
        <v>4.8928</v>
      </c>
      <c r="K13" s="6">
        <v>4.6112</v>
      </c>
      <c r="L13" s="5" t="s">
        <v>41</v>
      </c>
    </row>
    <row r="14" spans="1:12" ht="19.5" customHeight="1">
      <c r="A14" s="29"/>
      <c r="B14" s="31"/>
      <c r="C14" s="18" t="s">
        <v>1</v>
      </c>
      <c r="D14" s="5">
        <v>1112</v>
      </c>
      <c r="E14" s="5">
        <v>0.008</v>
      </c>
      <c r="F14" s="6">
        <f t="shared" si="0"/>
        <v>8.896</v>
      </c>
      <c r="G14" s="6"/>
      <c r="H14" s="6">
        <f t="shared" si="1"/>
        <v>8.896</v>
      </c>
      <c r="I14" s="6">
        <f t="shared" si="2"/>
        <v>8.896</v>
      </c>
      <c r="J14" s="6">
        <f t="shared" si="3"/>
        <v>8.896</v>
      </c>
      <c r="K14" s="6">
        <v>8.384</v>
      </c>
      <c r="L14" s="5" t="s">
        <v>42</v>
      </c>
    </row>
    <row r="15" spans="1:12" ht="19.5" customHeight="1">
      <c r="A15" s="29" t="s">
        <v>53</v>
      </c>
      <c r="B15" s="27" t="s">
        <v>54</v>
      </c>
      <c r="C15" s="18" t="s">
        <v>0</v>
      </c>
      <c r="D15" s="5">
        <v>673</v>
      </c>
      <c r="E15" s="5">
        <v>0.005</v>
      </c>
      <c r="F15" s="6">
        <f t="shared" si="0"/>
        <v>3.365</v>
      </c>
      <c r="G15" s="6">
        <f>F15*12%</f>
        <v>0.4038</v>
      </c>
      <c r="H15" s="6">
        <f t="shared" si="1"/>
        <v>2.9612000000000003</v>
      </c>
      <c r="I15" s="6">
        <f t="shared" si="2"/>
        <v>2.9612000000000003</v>
      </c>
      <c r="J15" s="6">
        <f t="shared" si="3"/>
        <v>2.9612000000000003</v>
      </c>
      <c r="K15" s="6">
        <v>3.0228</v>
      </c>
      <c r="L15" s="5" t="s">
        <v>41</v>
      </c>
    </row>
    <row r="16" spans="1:12" ht="19.5" customHeight="1">
      <c r="A16" s="29"/>
      <c r="B16" s="27"/>
      <c r="C16" s="18" t="s">
        <v>1</v>
      </c>
      <c r="D16" s="5">
        <v>673</v>
      </c>
      <c r="E16" s="5">
        <v>0.008</v>
      </c>
      <c r="F16" s="6">
        <f t="shared" si="0"/>
        <v>5.384</v>
      </c>
      <c r="G16" s="6"/>
      <c r="H16" s="6">
        <f t="shared" si="1"/>
        <v>5.384</v>
      </c>
      <c r="I16" s="6">
        <f t="shared" si="2"/>
        <v>5.384</v>
      </c>
      <c r="J16" s="6">
        <f t="shared" si="3"/>
        <v>5.384</v>
      </c>
      <c r="K16" s="6">
        <v>5.496</v>
      </c>
      <c r="L16" s="5" t="s">
        <v>42</v>
      </c>
    </row>
    <row r="17" spans="1:12" ht="19.5" customHeight="1">
      <c r="A17" s="29" t="s">
        <v>89</v>
      </c>
      <c r="B17" s="31" t="s">
        <v>90</v>
      </c>
      <c r="C17" s="18" t="s">
        <v>0</v>
      </c>
      <c r="D17" s="5">
        <v>1187</v>
      </c>
      <c r="E17" s="5">
        <v>0.005</v>
      </c>
      <c r="F17" s="6">
        <f t="shared" si="0"/>
        <v>5.9350000000000005</v>
      </c>
      <c r="G17" s="6">
        <f>F17*12%</f>
        <v>0.7122</v>
      </c>
      <c r="H17" s="6">
        <f t="shared" si="1"/>
        <v>5.2228</v>
      </c>
      <c r="I17" s="6">
        <f t="shared" si="2"/>
        <v>5.2228</v>
      </c>
      <c r="J17" s="6">
        <f t="shared" si="3"/>
        <v>5.2228</v>
      </c>
      <c r="K17" s="6">
        <v>5.7948</v>
      </c>
      <c r="L17" s="5" t="s">
        <v>41</v>
      </c>
    </row>
    <row r="18" spans="1:12" ht="19.5" customHeight="1">
      <c r="A18" s="29"/>
      <c r="B18" s="31"/>
      <c r="C18" s="18" t="s">
        <v>1</v>
      </c>
      <c r="D18" s="5">
        <v>1187</v>
      </c>
      <c r="E18" s="5">
        <v>0.003</v>
      </c>
      <c r="F18" s="6">
        <f t="shared" si="0"/>
        <v>3.561</v>
      </c>
      <c r="G18" s="6"/>
      <c r="H18" s="6">
        <f t="shared" si="1"/>
        <v>3.561</v>
      </c>
      <c r="I18" s="6">
        <f t="shared" si="2"/>
        <v>3.561</v>
      </c>
      <c r="J18" s="6">
        <f t="shared" si="3"/>
        <v>3.561</v>
      </c>
      <c r="K18" s="6">
        <v>3.951</v>
      </c>
      <c r="L18" s="5" t="s">
        <v>42</v>
      </c>
    </row>
    <row r="19" spans="1:12" ht="19.5" customHeight="1">
      <c r="A19" s="29" t="s">
        <v>91</v>
      </c>
      <c r="B19" s="31" t="s">
        <v>2</v>
      </c>
      <c r="C19" s="18" t="s">
        <v>0</v>
      </c>
      <c r="D19" s="5">
        <v>206</v>
      </c>
      <c r="E19" s="5">
        <v>0.005</v>
      </c>
      <c r="F19" s="6">
        <f t="shared" si="0"/>
        <v>1.03</v>
      </c>
      <c r="G19" s="6">
        <f>F19*12%</f>
        <v>0.1236</v>
      </c>
      <c r="H19" s="6">
        <f>F19-G19+G28</f>
        <v>2.2963999999999998</v>
      </c>
      <c r="I19" s="6">
        <f>H19</f>
        <v>2.2963999999999998</v>
      </c>
      <c r="J19" s="6">
        <f t="shared" si="3"/>
        <v>2.2963999999999998</v>
      </c>
      <c r="K19" s="6">
        <v>2.3228</v>
      </c>
      <c r="L19" s="5" t="s">
        <v>8</v>
      </c>
    </row>
    <row r="20" spans="1:12" ht="19.5" customHeight="1">
      <c r="A20" s="29"/>
      <c r="B20" s="31"/>
      <c r="C20" s="18" t="s">
        <v>1</v>
      </c>
      <c r="D20" s="5">
        <v>206</v>
      </c>
      <c r="E20" s="5">
        <v>0.003</v>
      </c>
      <c r="F20" s="6">
        <f t="shared" si="0"/>
        <v>0.618</v>
      </c>
      <c r="G20" s="6"/>
      <c r="H20" s="6">
        <f aca="true" t="shared" si="4" ref="H20:H26">F20-G20</f>
        <v>0.618</v>
      </c>
      <c r="I20" s="6">
        <f t="shared" si="2"/>
        <v>0.618</v>
      </c>
      <c r="J20" s="6">
        <f t="shared" si="3"/>
        <v>0.618</v>
      </c>
      <c r="K20" s="6">
        <v>0.636</v>
      </c>
      <c r="L20" s="5" t="s">
        <v>9</v>
      </c>
    </row>
    <row r="21" spans="1:12" ht="19.5" customHeight="1">
      <c r="A21" s="29" t="s">
        <v>10</v>
      </c>
      <c r="B21" s="31" t="s">
        <v>3</v>
      </c>
      <c r="C21" s="18" t="s">
        <v>0</v>
      </c>
      <c r="D21" s="5">
        <v>1294</v>
      </c>
      <c r="E21" s="5">
        <v>0.005</v>
      </c>
      <c r="F21" s="6">
        <f t="shared" si="0"/>
        <v>6.47</v>
      </c>
      <c r="G21" s="6">
        <f>F21*12%</f>
        <v>0.7764</v>
      </c>
      <c r="H21" s="6">
        <f t="shared" si="4"/>
        <v>5.6936</v>
      </c>
      <c r="I21" s="6">
        <f t="shared" si="2"/>
        <v>5.6936</v>
      </c>
      <c r="J21" s="6">
        <f t="shared" si="3"/>
        <v>5.6936</v>
      </c>
      <c r="K21" s="6">
        <v>5.7552</v>
      </c>
      <c r="L21" s="5" t="s">
        <v>8</v>
      </c>
    </row>
    <row r="22" spans="1:12" ht="19.5" customHeight="1">
      <c r="A22" s="29"/>
      <c r="B22" s="31"/>
      <c r="C22" s="18" t="s">
        <v>1</v>
      </c>
      <c r="D22" s="5">
        <v>1294</v>
      </c>
      <c r="E22" s="5">
        <v>0.008</v>
      </c>
      <c r="F22" s="6">
        <f t="shared" si="0"/>
        <v>10.352</v>
      </c>
      <c r="G22" s="6"/>
      <c r="H22" s="6">
        <f t="shared" si="4"/>
        <v>10.352</v>
      </c>
      <c r="I22" s="6">
        <f t="shared" si="2"/>
        <v>10.352</v>
      </c>
      <c r="J22" s="6">
        <f t="shared" si="3"/>
        <v>10.352</v>
      </c>
      <c r="K22" s="6">
        <v>10.464</v>
      </c>
      <c r="L22" s="5" t="s">
        <v>9</v>
      </c>
    </row>
    <row r="23" spans="1:12" ht="19.5" customHeight="1">
      <c r="A23" s="29" t="s">
        <v>11</v>
      </c>
      <c r="B23" s="31" t="s">
        <v>12</v>
      </c>
      <c r="C23" s="18" t="s">
        <v>0</v>
      </c>
      <c r="D23" s="5">
        <v>1429</v>
      </c>
      <c r="E23" s="5">
        <v>0.005</v>
      </c>
      <c r="F23" s="6">
        <f t="shared" si="0"/>
        <v>7.1450000000000005</v>
      </c>
      <c r="G23" s="6">
        <f>F23*12%</f>
        <v>0.8574</v>
      </c>
      <c r="H23" s="6">
        <f t="shared" si="4"/>
        <v>6.2876</v>
      </c>
      <c r="I23" s="6">
        <f t="shared" si="2"/>
        <v>6.2876</v>
      </c>
      <c r="J23" s="6">
        <v>6.29</v>
      </c>
      <c r="K23" s="6">
        <v>6.3712</v>
      </c>
      <c r="L23" s="5" t="s">
        <v>8</v>
      </c>
    </row>
    <row r="24" spans="1:12" ht="19.5" customHeight="1">
      <c r="A24" s="29"/>
      <c r="B24" s="31"/>
      <c r="C24" s="18" t="s">
        <v>1</v>
      </c>
      <c r="D24" s="5">
        <v>1429</v>
      </c>
      <c r="E24" s="5">
        <v>0.008</v>
      </c>
      <c r="F24" s="6">
        <f t="shared" si="0"/>
        <v>11.432</v>
      </c>
      <c r="G24" s="6"/>
      <c r="H24" s="6">
        <f t="shared" si="4"/>
        <v>11.432</v>
      </c>
      <c r="I24" s="6">
        <f t="shared" si="2"/>
        <v>11.432</v>
      </c>
      <c r="J24" s="6">
        <v>21.43</v>
      </c>
      <c r="K24" s="6">
        <v>11.584</v>
      </c>
      <c r="L24" s="5" t="s">
        <v>9</v>
      </c>
    </row>
    <row r="25" spans="1:12" ht="19.5" customHeight="1">
      <c r="A25" s="29" t="s">
        <v>13</v>
      </c>
      <c r="B25" s="31" t="s">
        <v>14</v>
      </c>
      <c r="C25" s="18" t="s">
        <v>0</v>
      </c>
      <c r="D25" s="5">
        <v>512</v>
      </c>
      <c r="E25" s="5">
        <v>0.005</v>
      </c>
      <c r="F25" s="6">
        <f t="shared" si="0"/>
        <v>2.56</v>
      </c>
      <c r="G25" s="6">
        <f>F25*12%</f>
        <v>0.3072</v>
      </c>
      <c r="H25" s="6">
        <f t="shared" si="4"/>
        <v>2.2528</v>
      </c>
      <c r="I25" s="6">
        <f t="shared" si="2"/>
        <v>2.2528</v>
      </c>
      <c r="J25" s="6">
        <f t="shared" si="3"/>
        <v>2.2528</v>
      </c>
      <c r="K25" s="6">
        <v>2.4376</v>
      </c>
      <c r="L25" s="5" t="s">
        <v>8</v>
      </c>
    </row>
    <row r="26" spans="1:12" ht="19.5" customHeight="1">
      <c r="A26" s="29"/>
      <c r="B26" s="31"/>
      <c r="C26" s="18" t="s">
        <v>1</v>
      </c>
      <c r="D26" s="5">
        <v>512</v>
      </c>
      <c r="E26" s="5">
        <v>0.008</v>
      </c>
      <c r="F26" s="6">
        <f t="shared" si="0"/>
        <v>4.096</v>
      </c>
      <c r="G26" s="6"/>
      <c r="H26" s="6">
        <f t="shared" si="4"/>
        <v>4.096</v>
      </c>
      <c r="I26" s="6">
        <f t="shared" si="2"/>
        <v>4.096</v>
      </c>
      <c r="J26" s="6">
        <f t="shared" si="3"/>
        <v>4.096</v>
      </c>
      <c r="K26" s="6">
        <v>4.432</v>
      </c>
      <c r="L26" s="5" t="s">
        <v>9</v>
      </c>
    </row>
    <row r="27" spans="1:12" ht="22.5" customHeight="1">
      <c r="A27" s="33" t="s">
        <v>15</v>
      </c>
      <c r="B27" s="33"/>
      <c r="C27" s="4"/>
      <c r="D27" s="5">
        <f>SUM(D5:D26)/2</f>
        <v>11380</v>
      </c>
      <c r="E27" s="5"/>
      <c r="F27" s="6">
        <f>SUM(F5:F26)</f>
        <v>134.495</v>
      </c>
      <c r="G27" s="6">
        <f>SUM(G5:G26)</f>
        <v>6.828</v>
      </c>
      <c r="H27" s="6">
        <f>SUM(H5:H26)</f>
        <v>129.05700000000002</v>
      </c>
      <c r="I27" s="6">
        <f>SUM(I5:I26)</f>
        <v>129.05700000000002</v>
      </c>
      <c r="J27" s="6">
        <f>SUM(J5:J26)</f>
        <v>139.05740000000003</v>
      </c>
      <c r="K27" s="6">
        <v>131.1456</v>
      </c>
      <c r="L27" s="5"/>
    </row>
    <row r="28" spans="1:12" ht="32.25" customHeight="1">
      <c r="A28" s="3" t="s">
        <v>16</v>
      </c>
      <c r="B28" s="19" t="s">
        <v>17</v>
      </c>
      <c r="C28" s="4" t="s">
        <v>0</v>
      </c>
      <c r="D28" s="5"/>
      <c r="E28" s="5"/>
      <c r="F28" s="6">
        <f>G27</f>
        <v>6.828</v>
      </c>
      <c r="G28" s="6">
        <v>1.39</v>
      </c>
      <c r="H28" s="6">
        <f>F28-G28</f>
        <v>5.438000000000001</v>
      </c>
      <c r="I28" s="6">
        <f>H28</f>
        <v>5.438000000000001</v>
      </c>
      <c r="J28" s="6">
        <f t="shared" si="3"/>
        <v>5.438000000000001</v>
      </c>
      <c r="K28" s="6">
        <v>5.44</v>
      </c>
      <c r="L28" s="5" t="s">
        <v>8</v>
      </c>
    </row>
    <row r="29" spans="1:12" ht="28.5" customHeight="1">
      <c r="A29" s="3" t="s">
        <v>18</v>
      </c>
      <c r="B29" s="19" t="s">
        <v>19</v>
      </c>
      <c r="C29" s="4" t="s">
        <v>20</v>
      </c>
      <c r="D29" s="5">
        <v>11380</v>
      </c>
      <c r="E29" s="20">
        <v>0.0015</v>
      </c>
      <c r="F29" s="6">
        <f>D29*E29</f>
        <v>17.07</v>
      </c>
      <c r="G29" s="30" t="s">
        <v>21</v>
      </c>
      <c r="H29" s="30"/>
      <c r="I29" s="6"/>
      <c r="J29" s="15">
        <v>13.5</v>
      </c>
      <c r="K29" s="6">
        <v>17.391000000000002</v>
      </c>
      <c r="L29" s="5" t="s">
        <v>9</v>
      </c>
    </row>
    <row r="30" spans="1:12" ht="28.5" customHeight="1">
      <c r="A30" s="3" t="s">
        <v>22</v>
      </c>
      <c r="B30" s="21" t="s">
        <v>23</v>
      </c>
      <c r="C30" s="4" t="s">
        <v>20</v>
      </c>
      <c r="D30" s="5">
        <v>11594</v>
      </c>
      <c r="E30" s="5"/>
      <c r="F30" s="6"/>
      <c r="G30" s="6"/>
      <c r="H30" s="6"/>
      <c r="I30" s="6">
        <f>F30</f>
        <v>0</v>
      </c>
      <c r="J30" s="6" t="s">
        <v>24</v>
      </c>
      <c r="K30" s="6" t="s">
        <v>6</v>
      </c>
      <c r="L30" s="5" t="s">
        <v>8</v>
      </c>
    </row>
    <row r="31" spans="1:12" ht="31.5" customHeight="1">
      <c r="A31" s="33" t="s">
        <v>15</v>
      </c>
      <c r="B31" s="33"/>
      <c r="C31" s="4" t="s">
        <v>0</v>
      </c>
      <c r="D31" s="5"/>
      <c r="E31" s="5"/>
      <c r="F31" s="6">
        <v>56.9</v>
      </c>
      <c r="G31" s="6"/>
      <c r="H31" s="6"/>
      <c r="I31" s="6"/>
      <c r="J31" s="6"/>
      <c r="K31" s="6"/>
      <c r="L31" s="5"/>
    </row>
    <row r="32" spans="1:12" ht="31.5" customHeight="1">
      <c r="A32" s="33"/>
      <c r="B32" s="33"/>
      <c r="C32" s="4" t="s">
        <v>1</v>
      </c>
      <c r="D32" s="5"/>
      <c r="E32" s="5"/>
      <c r="F32" s="6">
        <v>87.6</v>
      </c>
      <c r="G32" s="6"/>
      <c r="H32" s="6"/>
      <c r="I32" s="6"/>
      <c r="J32" s="6"/>
      <c r="K32" s="6"/>
      <c r="L32" s="5"/>
    </row>
    <row r="33" spans="1:12" ht="23.25" customHeight="1">
      <c r="A33" s="3" t="s">
        <v>25</v>
      </c>
      <c r="B33" s="19" t="s">
        <v>55</v>
      </c>
      <c r="C33" s="4" t="s">
        <v>20</v>
      </c>
      <c r="D33" s="5">
        <v>31</v>
      </c>
      <c r="E33" s="5">
        <v>0.2</v>
      </c>
      <c r="F33" s="6">
        <f>D33*E33</f>
        <v>6.2</v>
      </c>
      <c r="G33" s="6"/>
      <c r="H33" s="6"/>
      <c r="I33" s="6">
        <f aca="true" t="shared" si="5" ref="I33:I48">F33</f>
        <v>6.2</v>
      </c>
      <c r="J33" s="6">
        <f>I33</f>
        <v>6.2</v>
      </c>
      <c r="K33" s="6">
        <v>5.6</v>
      </c>
      <c r="L33" s="5" t="s">
        <v>56</v>
      </c>
    </row>
    <row r="34" spans="1:12" ht="19.5" customHeight="1">
      <c r="A34" s="3" t="s">
        <v>57</v>
      </c>
      <c r="B34" s="19" t="s">
        <v>58</v>
      </c>
      <c r="C34" s="4" t="s">
        <v>20</v>
      </c>
      <c r="D34" s="5">
        <v>19</v>
      </c>
      <c r="E34" s="5">
        <v>0.2</v>
      </c>
      <c r="F34" s="6">
        <f aca="true" t="shared" si="6" ref="F34:F48">D34*E34</f>
        <v>3.8000000000000003</v>
      </c>
      <c r="G34" s="6"/>
      <c r="H34" s="6"/>
      <c r="I34" s="6">
        <f t="shared" si="5"/>
        <v>3.8000000000000003</v>
      </c>
      <c r="J34" s="6">
        <f aca="true" t="shared" si="7" ref="J34:J49">I34</f>
        <v>3.8000000000000003</v>
      </c>
      <c r="K34" s="6">
        <v>4</v>
      </c>
      <c r="L34" s="5" t="s">
        <v>56</v>
      </c>
    </row>
    <row r="35" spans="1:12" ht="19.5" customHeight="1">
      <c r="A35" s="3" t="s">
        <v>59</v>
      </c>
      <c r="B35" s="19" t="s">
        <v>60</v>
      </c>
      <c r="C35" s="4" t="s">
        <v>20</v>
      </c>
      <c r="D35" s="5">
        <v>4</v>
      </c>
      <c r="E35" s="5">
        <v>0.2</v>
      </c>
      <c r="F35" s="6">
        <f t="shared" si="6"/>
        <v>0.8</v>
      </c>
      <c r="G35" s="6"/>
      <c r="H35" s="6"/>
      <c r="I35" s="6">
        <f t="shared" si="5"/>
        <v>0.8</v>
      </c>
      <c r="J35" s="6">
        <f t="shared" si="7"/>
        <v>0.8</v>
      </c>
      <c r="K35" s="6">
        <v>0.8</v>
      </c>
      <c r="L35" s="5" t="s">
        <v>56</v>
      </c>
    </row>
    <row r="36" spans="1:12" ht="19.5" customHeight="1">
      <c r="A36" s="3" t="s">
        <v>61</v>
      </c>
      <c r="B36" s="19" t="s">
        <v>62</v>
      </c>
      <c r="C36" s="4" t="s">
        <v>20</v>
      </c>
      <c r="D36" s="5">
        <v>18</v>
      </c>
      <c r="E36" s="5">
        <v>0.2</v>
      </c>
      <c r="F36" s="6">
        <f t="shared" si="6"/>
        <v>3.6</v>
      </c>
      <c r="G36" s="6"/>
      <c r="H36" s="6"/>
      <c r="I36" s="6">
        <f t="shared" si="5"/>
        <v>3.6</v>
      </c>
      <c r="J36" s="6">
        <f t="shared" si="7"/>
        <v>3.6</v>
      </c>
      <c r="K36" s="6">
        <v>3.6</v>
      </c>
      <c r="L36" s="5" t="s">
        <v>56</v>
      </c>
    </row>
    <row r="37" spans="1:12" ht="30" customHeight="1">
      <c r="A37" s="3" t="s">
        <v>63</v>
      </c>
      <c r="B37" s="8" t="s">
        <v>64</v>
      </c>
      <c r="C37" s="4" t="s">
        <v>20</v>
      </c>
      <c r="D37" s="5">
        <v>9</v>
      </c>
      <c r="E37" s="5">
        <v>0.2</v>
      </c>
      <c r="F37" s="6">
        <f t="shared" si="6"/>
        <v>1.8</v>
      </c>
      <c r="G37" s="6"/>
      <c r="H37" s="6"/>
      <c r="I37" s="6">
        <f t="shared" si="5"/>
        <v>1.8</v>
      </c>
      <c r="J37" s="6">
        <f t="shared" si="7"/>
        <v>1.8</v>
      </c>
      <c r="K37" s="6">
        <v>1.8</v>
      </c>
      <c r="L37" s="5" t="s">
        <v>56</v>
      </c>
    </row>
    <row r="38" spans="1:12" ht="26.25" customHeight="1">
      <c r="A38" s="3" t="s">
        <v>65</v>
      </c>
      <c r="B38" s="22" t="s">
        <v>66</v>
      </c>
      <c r="C38" s="4" t="s">
        <v>20</v>
      </c>
      <c r="D38" s="5">
        <v>4</v>
      </c>
      <c r="E38" s="5">
        <v>0.2</v>
      </c>
      <c r="F38" s="6">
        <f t="shared" si="6"/>
        <v>0.8</v>
      </c>
      <c r="G38" s="6"/>
      <c r="H38" s="6"/>
      <c r="I38" s="6">
        <f t="shared" si="5"/>
        <v>0.8</v>
      </c>
      <c r="J38" s="6">
        <f t="shared" si="7"/>
        <v>0.8</v>
      </c>
      <c r="K38" s="6">
        <v>0.8</v>
      </c>
      <c r="L38" s="5" t="s">
        <v>56</v>
      </c>
    </row>
    <row r="39" spans="1:12" ht="26.25" customHeight="1">
      <c r="A39" s="3" t="s">
        <v>67</v>
      </c>
      <c r="B39" s="21" t="s">
        <v>68</v>
      </c>
      <c r="C39" s="4" t="s">
        <v>20</v>
      </c>
      <c r="D39" s="5">
        <v>5</v>
      </c>
      <c r="E39" s="5">
        <v>0.2</v>
      </c>
      <c r="F39" s="6">
        <f t="shared" si="6"/>
        <v>1</v>
      </c>
      <c r="G39" s="6"/>
      <c r="H39" s="6"/>
      <c r="I39" s="6">
        <f t="shared" si="5"/>
        <v>1</v>
      </c>
      <c r="J39" s="6">
        <f t="shared" si="7"/>
        <v>1</v>
      </c>
      <c r="K39" s="6">
        <v>1</v>
      </c>
      <c r="L39" s="5" t="s">
        <v>56</v>
      </c>
    </row>
    <row r="40" spans="1:12" ht="20.25" customHeight="1">
      <c r="A40" s="3" t="s">
        <v>69</v>
      </c>
      <c r="B40" s="8" t="s">
        <v>70</v>
      </c>
      <c r="C40" s="4"/>
      <c r="D40" s="5">
        <v>2</v>
      </c>
      <c r="E40" s="5">
        <v>0.2</v>
      </c>
      <c r="F40" s="6">
        <f t="shared" si="6"/>
        <v>0.4</v>
      </c>
      <c r="G40" s="6"/>
      <c r="H40" s="6"/>
      <c r="I40" s="6">
        <f t="shared" si="5"/>
        <v>0.4</v>
      </c>
      <c r="J40" s="6">
        <f t="shared" si="7"/>
        <v>0.4</v>
      </c>
      <c r="K40" s="6">
        <v>0.4</v>
      </c>
      <c r="L40" s="5" t="s">
        <v>56</v>
      </c>
    </row>
    <row r="41" spans="1:12" ht="26.25" customHeight="1">
      <c r="A41" s="3" t="s">
        <v>71</v>
      </c>
      <c r="B41" s="19" t="s">
        <v>72</v>
      </c>
      <c r="C41" s="4" t="s">
        <v>20</v>
      </c>
      <c r="D41" s="5">
        <v>4</v>
      </c>
      <c r="E41" s="5">
        <v>0.2</v>
      </c>
      <c r="F41" s="6">
        <f t="shared" si="6"/>
        <v>0.8</v>
      </c>
      <c r="G41" s="6"/>
      <c r="H41" s="6"/>
      <c r="I41" s="6">
        <f t="shared" si="5"/>
        <v>0.8</v>
      </c>
      <c r="J41" s="6">
        <f t="shared" si="7"/>
        <v>0.8</v>
      </c>
      <c r="K41" s="6">
        <v>1.2</v>
      </c>
      <c r="L41" s="5" t="s">
        <v>56</v>
      </c>
    </row>
    <row r="42" spans="1:12" ht="26.25" customHeight="1">
      <c r="A42" s="3" t="s">
        <v>73</v>
      </c>
      <c r="B42" s="19" t="s">
        <v>74</v>
      </c>
      <c r="C42" s="4" t="s">
        <v>20</v>
      </c>
      <c r="D42" s="5">
        <v>2</v>
      </c>
      <c r="E42" s="5">
        <v>0.2</v>
      </c>
      <c r="F42" s="6">
        <f t="shared" si="6"/>
        <v>0.4</v>
      </c>
      <c r="G42" s="6"/>
      <c r="H42" s="6"/>
      <c r="I42" s="6">
        <f t="shared" si="5"/>
        <v>0.4</v>
      </c>
      <c r="J42" s="6">
        <f t="shared" si="7"/>
        <v>0.4</v>
      </c>
      <c r="K42" s="6">
        <v>0.4</v>
      </c>
      <c r="L42" s="5" t="s">
        <v>56</v>
      </c>
    </row>
    <row r="43" spans="1:12" ht="26.25" customHeight="1">
      <c r="A43" s="3" t="s">
        <v>75</v>
      </c>
      <c r="B43" s="8" t="s">
        <v>76</v>
      </c>
      <c r="C43" s="4" t="s">
        <v>20</v>
      </c>
      <c r="D43" s="5">
        <v>5</v>
      </c>
      <c r="E43" s="5">
        <v>0.2</v>
      </c>
      <c r="F43" s="6">
        <f t="shared" si="6"/>
        <v>1</v>
      </c>
      <c r="G43" s="6"/>
      <c r="H43" s="6"/>
      <c r="I43" s="6">
        <f t="shared" si="5"/>
        <v>1</v>
      </c>
      <c r="J43" s="6">
        <f t="shared" si="7"/>
        <v>1</v>
      </c>
      <c r="K43" s="6">
        <v>1</v>
      </c>
      <c r="L43" s="5" t="s">
        <v>56</v>
      </c>
    </row>
    <row r="44" spans="1:12" ht="26.25" customHeight="1">
      <c r="A44" s="3" t="s">
        <v>77</v>
      </c>
      <c r="B44" s="19" t="s">
        <v>78</v>
      </c>
      <c r="C44" s="4" t="s">
        <v>20</v>
      </c>
      <c r="D44" s="5">
        <v>19</v>
      </c>
      <c r="E44" s="5">
        <v>0.2</v>
      </c>
      <c r="F44" s="6">
        <f t="shared" si="6"/>
        <v>3.8000000000000003</v>
      </c>
      <c r="G44" s="6"/>
      <c r="H44" s="6"/>
      <c r="I44" s="6">
        <f t="shared" si="5"/>
        <v>3.8000000000000003</v>
      </c>
      <c r="J44" s="6">
        <f t="shared" si="7"/>
        <v>3.8000000000000003</v>
      </c>
      <c r="K44" s="6">
        <v>4.2</v>
      </c>
      <c r="L44" s="5" t="s">
        <v>56</v>
      </c>
    </row>
    <row r="45" spans="1:12" ht="26.25" customHeight="1">
      <c r="A45" s="3" t="s">
        <v>79</v>
      </c>
      <c r="B45" s="19" t="s">
        <v>80</v>
      </c>
      <c r="C45" s="4" t="s">
        <v>20</v>
      </c>
      <c r="D45" s="5">
        <v>2</v>
      </c>
      <c r="E45" s="5">
        <v>0.2</v>
      </c>
      <c r="F45" s="6">
        <f t="shared" si="6"/>
        <v>0.4</v>
      </c>
      <c r="G45" s="6"/>
      <c r="H45" s="6"/>
      <c r="I45" s="6">
        <f t="shared" si="5"/>
        <v>0.4</v>
      </c>
      <c r="J45" s="6">
        <f t="shared" si="7"/>
        <v>0.4</v>
      </c>
      <c r="K45" s="6">
        <v>0.4</v>
      </c>
      <c r="L45" s="5" t="s">
        <v>56</v>
      </c>
    </row>
    <row r="46" spans="1:12" ht="26.25" customHeight="1">
      <c r="A46" s="3" t="s">
        <v>81</v>
      </c>
      <c r="B46" s="19" t="s">
        <v>82</v>
      </c>
      <c r="C46" s="4" t="s">
        <v>20</v>
      </c>
      <c r="D46" s="5">
        <v>7</v>
      </c>
      <c r="E46" s="5">
        <v>0.2</v>
      </c>
      <c r="F46" s="6">
        <f t="shared" si="6"/>
        <v>1.4000000000000001</v>
      </c>
      <c r="G46" s="6"/>
      <c r="H46" s="6"/>
      <c r="I46" s="6">
        <f t="shared" si="5"/>
        <v>1.4000000000000001</v>
      </c>
      <c r="J46" s="6">
        <f t="shared" si="7"/>
        <v>1.4000000000000001</v>
      </c>
      <c r="K46" s="6">
        <v>1.2</v>
      </c>
      <c r="L46" s="5" t="s">
        <v>56</v>
      </c>
    </row>
    <row r="47" spans="1:12" ht="26.25" customHeight="1">
      <c r="A47" s="3" t="s">
        <v>83</v>
      </c>
      <c r="B47" s="19" t="s">
        <v>84</v>
      </c>
      <c r="C47" s="4" t="s">
        <v>20</v>
      </c>
      <c r="D47" s="5">
        <v>10</v>
      </c>
      <c r="E47" s="5">
        <v>0.2</v>
      </c>
      <c r="F47" s="6">
        <f t="shared" si="6"/>
        <v>2</v>
      </c>
      <c r="G47" s="6"/>
      <c r="H47" s="6"/>
      <c r="I47" s="6">
        <f t="shared" si="5"/>
        <v>2</v>
      </c>
      <c r="J47" s="6">
        <f t="shared" si="7"/>
        <v>2</v>
      </c>
      <c r="K47" s="6">
        <v>1.6</v>
      </c>
      <c r="L47" s="5" t="s">
        <v>56</v>
      </c>
    </row>
    <row r="48" spans="1:12" ht="26.25" customHeight="1">
      <c r="A48" s="3" t="s">
        <v>85</v>
      </c>
      <c r="B48" s="19" t="s">
        <v>86</v>
      </c>
      <c r="C48" s="4" t="s">
        <v>20</v>
      </c>
      <c r="D48" s="5">
        <v>32</v>
      </c>
      <c r="E48" s="5">
        <v>0.2</v>
      </c>
      <c r="F48" s="6">
        <f t="shared" si="6"/>
        <v>6.4</v>
      </c>
      <c r="G48" s="6"/>
      <c r="H48" s="6"/>
      <c r="I48" s="6">
        <f t="shared" si="5"/>
        <v>6.4</v>
      </c>
      <c r="J48" s="6">
        <f t="shared" si="7"/>
        <v>6.4</v>
      </c>
      <c r="K48" s="6">
        <v>6.2</v>
      </c>
      <c r="L48" s="5" t="s">
        <v>56</v>
      </c>
    </row>
    <row r="49" spans="1:12" ht="20.25" customHeight="1">
      <c r="A49" s="5"/>
      <c r="B49" s="23" t="s">
        <v>15</v>
      </c>
      <c r="C49" s="4"/>
      <c r="D49" s="5">
        <f>SUM(D33:D48)</f>
        <v>173</v>
      </c>
      <c r="E49" s="5"/>
      <c r="F49" s="6">
        <f>SUM(F33:F48)</f>
        <v>34.599999999999994</v>
      </c>
      <c r="G49" s="6">
        <f>SUM(G33:G48)</f>
        <v>0</v>
      </c>
      <c r="H49" s="6">
        <f>SUM(H33:H48)</f>
        <v>0</v>
      </c>
      <c r="I49" s="6">
        <f>SUM(I33:I48)</f>
        <v>34.599999999999994</v>
      </c>
      <c r="J49" s="6">
        <f t="shared" si="7"/>
        <v>34.599999999999994</v>
      </c>
      <c r="K49" s="6">
        <v>34.2</v>
      </c>
      <c r="L49" s="5"/>
    </row>
    <row r="50" spans="1:12" s="24" customFormat="1" ht="24" customHeight="1">
      <c r="A50" s="33" t="s">
        <v>87</v>
      </c>
      <c r="B50" s="33"/>
      <c r="C50" s="4" t="s">
        <v>0</v>
      </c>
      <c r="D50" s="5"/>
      <c r="E50" s="5"/>
      <c r="F50" s="6">
        <f>F31+F49</f>
        <v>91.5</v>
      </c>
      <c r="G50" s="6"/>
      <c r="H50" s="6"/>
      <c r="I50" s="6"/>
      <c r="J50" s="6"/>
      <c r="K50" s="6"/>
      <c r="L50" s="5"/>
    </row>
    <row r="51" spans="1:12" s="24" customFormat="1" ht="24" customHeight="1">
      <c r="A51" s="33"/>
      <c r="B51" s="33"/>
      <c r="C51" s="4" t="s">
        <v>1</v>
      </c>
      <c r="D51" s="5"/>
      <c r="E51" s="5"/>
      <c r="F51" s="6">
        <f>F32</f>
        <v>87.6</v>
      </c>
      <c r="G51" s="6"/>
      <c r="H51" s="6"/>
      <c r="I51" s="6"/>
      <c r="J51" s="6"/>
      <c r="K51" s="6"/>
      <c r="L51" s="5"/>
    </row>
    <row r="52" spans="1:12" ht="18.75" customHeight="1">
      <c r="A52" s="33"/>
      <c r="B52" s="33"/>
      <c r="C52" s="25" t="s">
        <v>88</v>
      </c>
      <c r="D52" s="5"/>
      <c r="E52" s="5"/>
      <c r="F52" s="6">
        <v>13.5</v>
      </c>
      <c r="G52" s="6"/>
      <c r="H52" s="32">
        <f>F50+F51+F52</f>
        <v>192.6</v>
      </c>
      <c r="I52" s="32"/>
      <c r="J52" s="6"/>
      <c r="K52" s="6"/>
      <c r="L52" s="5"/>
    </row>
  </sheetData>
  <sheetProtection/>
  <mergeCells count="29">
    <mergeCell ref="A1:B1"/>
    <mergeCell ref="A17:A18"/>
    <mergeCell ref="B23:B24"/>
    <mergeCell ref="A23:A24"/>
    <mergeCell ref="B9:B10"/>
    <mergeCell ref="A2:L2"/>
    <mergeCell ref="A5:A6"/>
    <mergeCell ref="A7:A8"/>
    <mergeCell ref="A9:A10"/>
    <mergeCell ref="B5:B6"/>
    <mergeCell ref="H52:I52"/>
    <mergeCell ref="B11:B12"/>
    <mergeCell ref="B13:B14"/>
    <mergeCell ref="A31:B32"/>
    <mergeCell ref="A50:B52"/>
    <mergeCell ref="A27:B27"/>
    <mergeCell ref="A25:A26"/>
    <mergeCell ref="B25:B26"/>
    <mergeCell ref="A13:A14"/>
    <mergeCell ref="A15:A16"/>
    <mergeCell ref="B15:B16"/>
    <mergeCell ref="B7:B8"/>
    <mergeCell ref="A11:A12"/>
    <mergeCell ref="G29:H29"/>
    <mergeCell ref="B17:B18"/>
    <mergeCell ref="A19:A20"/>
    <mergeCell ref="A21:A22"/>
    <mergeCell ref="B19:B20"/>
    <mergeCell ref="B21:B22"/>
  </mergeCells>
  <printOptions/>
  <pageMargins left="1.1811023622047245" right="0.5511811023622047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2017-10-24T02:03:07Z</cp:lastPrinted>
  <dcterms:created xsi:type="dcterms:W3CDTF">1996-12-17T01:32:42Z</dcterms:created>
  <dcterms:modified xsi:type="dcterms:W3CDTF">2018-07-04T08:49:00Z</dcterms:modified>
  <cp:category/>
  <cp:version/>
  <cp:contentType/>
  <cp:contentStatus/>
</cp:coreProperties>
</file>